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8" windowWidth="11892" windowHeight="633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<sst xmlns="http://schemas.openxmlformats.org/spreadsheetml/2006/main" count="39" uniqueCount="34">
  <si>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Ratio primaire</t>
  </si>
  <si>
    <t>Valeur</t>
  </si>
  <si>
    <t>vitesse mini</t>
  </si>
  <si>
    <t>vitesse maxi</t>
  </si>
  <si>
    <t>speed range</t>
  </si>
  <si>
    <t>1ere vitesse</t>
  </si>
  <si>
    <t>2ème vitesse</t>
  </si>
  <si>
    <t>3ème vitesse</t>
  </si>
  <si>
    <t>4ème vitesse</t>
  </si>
  <si>
    <t>5ème vitesse</t>
  </si>
  <si>
    <t>6ème vitesse</t>
  </si>
  <si>
    <t>pignon sortie</t>
  </si>
  <si>
    <t>couronne</t>
  </si>
  <si>
    <t>jantes (pouces)</t>
  </si>
  <si>
    <t>largeur pneu</t>
  </si>
  <si>
    <t>% hauteur pneu</t>
  </si>
  <si>
    <t>Régime mini</t>
  </si>
  <si>
    <t>Régime maxi</t>
  </si>
  <si>
    <t>Régime rétrogadage</t>
  </si>
  <si>
    <t>Régime passage</t>
  </si>
  <si>
    <t>Puissance max (rpm)</t>
  </si>
  <si>
    <t>km/h</t>
  </si>
  <si>
    <t>1er rapport</t>
  </si>
  <si>
    <t>2e rapport</t>
  </si>
  <si>
    <t>3e rapport</t>
  </si>
  <si>
    <t>4e rapport</t>
  </si>
  <si>
    <t>5e rapport</t>
  </si>
  <si>
    <t>6e rapport</t>
  </si>
  <si>
    <t>Régime</t>
  </si>
  <si>
    <t>vitesse à puiss max</t>
  </si>
  <si>
    <t>vitesse mini de rétrogradage</t>
  </si>
  <si>
    <t>vitesse pour chgt de rapport</t>
  </si>
  <si>
    <t>En rose: paramètres modifiables</t>
  </si>
  <si>
    <t>En jaune paramètres à priori non modifiables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</si>
</sst>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"/>
    <numFmt numFmtId="165" formatCode="0.000000"/>
    <numFmt numFmtId="166" formatCode="0.00000"/>
    <numFmt numFmtId="167" formatCode="0.000"/>
    <numFmt numFmtId="168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7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9" fontId="0" fillId="3" borderId="1" xfId="19" applyFill="1" applyBorder="1" applyAlignment="1">
      <alignment/>
    </xf>
    <xf numFmtId="1" fontId="0" fillId="3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Speed range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Feuil1!$B$28</c:f>
              <c:strCache>
                <c:ptCount val="1"/>
                <c:pt idx="0">
                  <c:v>1er rapport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Feuil1!$A$29:$A$44</c:f>
              <c:numCache>
                <c:ptCount val="16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6500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</c:numCache>
            </c:numRef>
          </c:cat>
          <c:val>
            <c:numRef>
              <c:f>Feuil1!$B$29:$B$44</c:f>
              <c:numCache>
                <c:ptCount val="16"/>
                <c:pt idx="0">
                  <c:v>23.371852426725724</c:v>
                </c:pt>
                <c:pt idx="1">
                  <c:v>28.35784761109388</c:v>
                </c:pt>
                <c:pt idx="2">
                  <c:v>33.34384279546204</c:v>
                </c:pt>
                <c:pt idx="3">
                  <c:v>38.329837979830195</c:v>
                </c:pt>
                <c:pt idx="4">
                  <c:v>43.31583316419835</c:v>
                </c:pt>
                <c:pt idx="5">
                  <c:v>48.30182834856651</c:v>
                </c:pt>
                <c:pt idx="6">
                  <c:v>53.28782353293467</c:v>
                </c:pt>
                <c:pt idx="7">
                  <c:v>58.273818717302824</c:v>
                </c:pt>
                <c:pt idx="8">
                  <c:v>63.25981390167098</c:v>
                </c:pt>
                <c:pt idx="9">
                  <c:v>68.24580908603913</c:v>
                </c:pt>
                <c:pt idx="10">
                  <c:v>73.23180427040728</c:v>
                </c:pt>
                <c:pt idx="11">
                  <c:v>78.21779945477543</c:v>
                </c:pt>
                <c:pt idx="12">
                  <c:v>83.20379463914358</c:v>
                </c:pt>
                <c:pt idx="13">
                  <c:v>88.18978982351173</c:v>
                </c:pt>
                <c:pt idx="14">
                  <c:v>93.17578500787988</c:v>
                </c:pt>
                <c:pt idx="15">
                  <c:v>98.16178019224806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Feuil1!$C$28</c:f>
              <c:strCache>
                <c:ptCount val="1"/>
                <c:pt idx="0">
                  <c:v>2e rapport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Feuil1!$A$29:$A$44</c:f>
              <c:numCache>
                <c:ptCount val="16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6500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</c:numCache>
            </c:numRef>
          </c:cat>
          <c:val>
            <c:numRef>
              <c:f>Feuil1!$C$29:$C$44</c:f>
              <c:numCache>
                <c:ptCount val="16"/>
                <c:pt idx="0">
                  <c:v>33.388360609608185</c:v>
                </c:pt>
                <c:pt idx="1">
                  <c:v>40.51121087299126</c:v>
                </c:pt>
                <c:pt idx="2">
                  <c:v>47.63406113637434</c:v>
                </c:pt>
                <c:pt idx="3">
                  <c:v>54.75691139975742</c:v>
                </c:pt>
                <c:pt idx="4">
                  <c:v>61.8797616631405</c:v>
                </c:pt>
                <c:pt idx="5">
                  <c:v>69.00261192652358</c:v>
                </c:pt>
                <c:pt idx="6">
                  <c:v>76.12546218990667</c:v>
                </c:pt>
                <c:pt idx="7">
                  <c:v>83.24831245328976</c:v>
                </c:pt>
                <c:pt idx="8">
                  <c:v>90.37116271667284</c:v>
                </c:pt>
                <c:pt idx="9">
                  <c:v>97.49401298005593</c:v>
                </c:pt>
                <c:pt idx="10">
                  <c:v>104.61686324343901</c:v>
                </c:pt>
                <c:pt idx="11">
                  <c:v>111.7397135068221</c:v>
                </c:pt>
                <c:pt idx="12">
                  <c:v>118.86256377020518</c:v>
                </c:pt>
                <c:pt idx="13">
                  <c:v>125.98541403358827</c:v>
                </c:pt>
                <c:pt idx="14">
                  <c:v>133.10826429697136</c:v>
                </c:pt>
                <c:pt idx="15">
                  <c:v>140.23111456035437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Feuil1!$D$28</c:f>
              <c:strCache>
                <c:ptCount val="1"/>
                <c:pt idx="0">
                  <c:v>3e rapport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Feuil1!$A$29:$A$44</c:f>
              <c:numCache>
                <c:ptCount val="16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6500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</c:numCache>
            </c:numRef>
          </c:cat>
          <c:val>
            <c:numRef>
              <c:f>Feuil1!$D$29:$D$44</c:f>
              <c:numCache>
                <c:ptCount val="16"/>
                <c:pt idx="0">
                  <c:v>42.71171861609234</c:v>
                </c:pt>
                <c:pt idx="1">
                  <c:v>51.823551920858705</c:v>
                </c:pt>
                <c:pt idx="2">
                  <c:v>60.93538522562507</c:v>
                </c:pt>
                <c:pt idx="3">
                  <c:v>70.04721853039143</c:v>
                </c:pt>
                <c:pt idx="4">
                  <c:v>79.1590518351578</c:v>
                </c:pt>
                <c:pt idx="5">
                  <c:v>88.27088513992416</c:v>
                </c:pt>
                <c:pt idx="6">
                  <c:v>97.38271844469052</c:v>
                </c:pt>
                <c:pt idx="7">
                  <c:v>106.49455174945689</c:v>
                </c:pt>
                <c:pt idx="8">
                  <c:v>115.60638505422325</c:v>
                </c:pt>
                <c:pt idx="9">
                  <c:v>124.71821835898962</c:v>
                </c:pt>
                <c:pt idx="10">
                  <c:v>133.830051663756</c:v>
                </c:pt>
                <c:pt idx="11">
                  <c:v>142.94188496852237</c:v>
                </c:pt>
                <c:pt idx="12">
                  <c:v>152.05371827328875</c:v>
                </c:pt>
                <c:pt idx="13">
                  <c:v>161.16555157805513</c:v>
                </c:pt>
                <c:pt idx="14">
                  <c:v>170.2773848828215</c:v>
                </c:pt>
                <c:pt idx="15">
                  <c:v>179.38921818758783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Feuil1!$E$28</c:f>
              <c:strCache>
                <c:ptCount val="1"/>
                <c:pt idx="0">
                  <c:v>4e rapport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Feuil1!$A$29:$A$44</c:f>
              <c:numCache>
                <c:ptCount val="16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6500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</c:numCache>
            </c:numRef>
          </c:cat>
          <c:val>
            <c:numRef>
              <c:f>Feuil1!$E$29:$E$44</c:f>
              <c:numCache>
                <c:ptCount val="16"/>
                <c:pt idx="0">
                  <c:v>53.60516611634342</c:v>
                </c:pt>
                <c:pt idx="1">
                  <c:v>65.04093488783002</c:v>
                </c:pt>
                <c:pt idx="2">
                  <c:v>76.47670365931661</c:v>
                </c:pt>
                <c:pt idx="3">
                  <c:v>87.9124724308032</c:v>
                </c:pt>
                <c:pt idx="4">
                  <c:v>99.3482412022898</c:v>
                </c:pt>
                <c:pt idx="5">
                  <c:v>110.78400997377639</c:v>
                </c:pt>
                <c:pt idx="6">
                  <c:v>122.21977874526299</c:v>
                </c:pt>
                <c:pt idx="7">
                  <c:v>133.65554751674958</c:v>
                </c:pt>
                <c:pt idx="8">
                  <c:v>145.0913162882362</c:v>
                </c:pt>
                <c:pt idx="9">
                  <c:v>156.5270850597228</c:v>
                </c:pt>
                <c:pt idx="10">
                  <c:v>167.9628538312094</c:v>
                </c:pt>
                <c:pt idx="11">
                  <c:v>179.398622602696</c:v>
                </c:pt>
                <c:pt idx="12">
                  <c:v>190.83439137418262</c:v>
                </c:pt>
                <c:pt idx="13">
                  <c:v>202.27016014566922</c:v>
                </c:pt>
                <c:pt idx="14">
                  <c:v>213.70592891715583</c:v>
                </c:pt>
                <c:pt idx="15">
                  <c:v>225.14169768864235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Feuil1!$F$28</c:f>
              <c:strCache>
                <c:ptCount val="1"/>
                <c:pt idx="0">
                  <c:v>5e rapport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Feuil1!$A$29:$A$44</c:f>
              <c:numCache>
                <c:ptCount val="16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6500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</c:numCache>
            </c:numRef>
          </c:cat>
          <c:val>
            <c:numRef>
              <c:f>Feuil1!$F$29:$F$44</c:f>
              <c:numCache>
                <c:ptCount val="16"/>
                <c:pt idx="0">
                  <c:v>61.11886094855056</c:v>
                </c:pt>
                <c:pt idx="1">
                  <c:v>74.15755128424135</c:v>
                </c:pt>
                <c:pt idx="2">
                  <c:v>87.19624161993214</c:v>
                </c:pt>
                <c:pt idx="3">
                  <c:v>100.23493195562293</c:v>
                </c:pt>
                <c:pt idx="4">
                  <c:v>113.27362229131371</c:v>
                </c:pt>
                <c:pt idx="5">
                  <c:v>126.3123126270045</c:v>
                </c:pt>
                <c:pt idx="6">
                  <c:v>139.35100296269528</c:v>
                </c:pt>
                <c:pt idx="7">
                  <c:v>152.38969329838605</c:v>
                </c:pt>
                <c:pt idx="8">
                  <c:v>165.42838363407682</c:v>
                </c:pt>
                <c:pt idx="9">
                  <c:v>178.4670739697676</c:v>
                </c:pt>
                <c:pt idx="10">
                  <c:v>191.50576430545837</c:v>
                </c:pt>
                <c:pt idx="11">
                  <c:v>204.54445464114914</c:v>
                </c:pt>
                <c:pt idx="12">
                  <c:v>217.58314497683992</c:v>
                </c:pt>
                <c:pt idx="13">
                  <c:v>230.6218353125307</c:v>
                </c:pt>
                <c:pt idx="14">
                  <c:v>243.66052564822147</c:v>
                </c:pt>
                <c:pt idx="15">
                  <c:v>256.6992159839123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Feuil1!$G$28</c:f>
              <c:strCache>
                <c:ptCount val="1"/>
                <c:pt idx="0">
                  <c:v>6e rapport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Feuil1!$A$29:$A$44</c:f>
              <c:numCache>
                <c:ptCount val="16"/>
                <c:pt idx="0">
                  <c:v>3000</c:v>
                </c:pt>
                <c:pt idx="1">
                  <c:v>3500</c:v>
                </c:pt>
                <c:pt idx="2">
                  <c:v>4000</c:v>
                </c:pt>
                <c:pt idx="3">
                  <c:v>4500</c:v>
                </c:pt>
                <c:pt idx="4">
                  <c:v>5000</c:v>
                </c:pt>
                <c:pt idx="5">
                  <c:v>5500</c:v>
                </c:pt>
                <c:pt idx="6">
                  <c:v>6000</c:v>
                </c:pt>
                <c:pt idx="7">
                  <c:v>6500</c:v>
                </c:pt>
                <c:pt idx="8">
                  <c:v>7000</c:v>
                </c:pt>
                <c:pt idx="9">
                  <c:v>7500</c:v>
                </c:pt>
                <c:pt idx="10">
                  <c:v>8000</c:v>
                </c:pt>
                <c:pt idx="11">
                  <c:v>8500</c:v>
                </c:pt>
                <c:pt idx="12">
                  <c:v>9000</c:v>
                </c:pt>
                <c:pt idx="13">
                  <c:v>9500</c:v>
                </c:pt>
                <c:pt idx="14">
                  <c:v>10000</c:v>
                </c:pt>
                <c:pt idx="15">
                  <c:v>10500</c:v>
                </c:pt>
              </c:numCache>
            </c:numRef>
          </c:cat>
          <c:val>
            <c:numRef>
              <c:f>Feuil1!$G$29:$G$44</c:f>
              <c:numCache>
                <c:ptCount val="16"/>
                <c:pt idx="0">
                  <c:v>68.6599660009569</c:v>
                </c:pt>
                <c:pt idx="1">
                  <c:v>83.30742541449438</c:v>
                </c:pt>
                <c:pt idx="2">
                  <c:v>97.95488482803185</c:v>
                </c:pt>
                <c:pt idx="3">
                  <c:v>112.60234424156933</c:v>
                </c:pt>
                <c:pt idx="4">
                  <c:v>127.2498036551068</c:v>
                </c:pt>
                <c:pt idx="5">
                  <c:v>141.89726306864426</c:v>
                </c:pt>
                <c:pt idx="6">
                  <c:v>156.54472248218173</c:v>
                </c:pt>
                <c:pt idx="7">
                  <c:v>171.1921818957192</c:v>
                </c:pt>
                <c:pt idx="8">
                  <c:v>185.83964130925665</c:v>
                </c:pt>
                <c:pt idx="9">
                  <c:v>200.4871007227941</c:v>
                </c:pt>
                <c:pt idx="10">
                  <c:v>215.13456013633157</c:v>
                </c:pt>
                <c:pt idx="11">
                  <c:v>229.78201954986903</c:v>
                </c:pt>
                <c:pt idx="12">
                  <c:v>244.4294789634065</c:v>
                </c:pt>
                <c:pt idx="13">
                  <c:v>259.076938376944</c:v>
                </c:pt>
                <c:pt idx="14">
                  <c:v>273.7243977904815</c:v>
                </c:pt>
                <c:pt idx="15">
                  <c:v>288.37185720401897</c:v>
                </c:pt>
              </c:numCache>
            </c:numRef>
          </c:val>
          <c:smooth val="0"/>
        </c:ser>
        <c:axId val="56002354"/>
        <c:axId val="34259139"/>
      </c:line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0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19050</xdr:rowOff>
    </xdr:from>
    <xdr:to>
      <xdr:col>10</xdr:col>
      <xdr:colOff>561975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876550" y="1819275"/>
        <a:ext cx="48291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20.00390625" style="0" bestFit="1" customWidth="1"/>
    <col min="4" max="4" width="7.140625" style="0" customWidth="1"/>
    <col min="5" max="5" width="7.421875" style="0" customWidth="1"/>
    <col min="6" max="6" width="10.00390625" style="0" bestFit="1" customWidth="1"/>
    <col min="7" max="7" width="13.140625" style="0" customWidth="1"/>
    <col min="8" max="8" width="9.57421875" style="0" bestFit="1" customWidth="1"/>
    <col min="9" max="9" width="6.57421875" style="0" customWidth="1"/>
    <col min="10" max="10" width="10.421875" style="0" bestFit="1" customWidth="1"/>
    <col min="11" max="11" width="10.57421875" style="0" bestFit="1" customWidth="1"/>
  </cols>
  <sheetData>
    <row r="1" spans="2:11" ht="52.5">
      <c r="B1" s="10" t="s">
        <v>1</v>
      </c>
      <c r="C1" s="9"/>
      <c r="D1" s="9" t="s">
        <v>2</v>
      </c>
      <c r="E1" s="9" t="s">
        <v>3</v>
      </c>
      <c r="F1" s="9" t="s">
        <v>29</v>
      </c>
      <c r="G1" s="9" t="s">
        <v>30</v>
      </c>
      <c r="H1" s="9" t="s">
        <v>31</v>
      </c>
      <c r="I1" s="9" t="s">
        <v>4</v>
      </c>
      <c r="J1" s="17"/>
      <c r="K1" s="17"/>
    </row>
    <row r="2" spans="1:11" ht="12.75">
      <c r="A2" s="8" t="s">
        <v>0</v>
      </c>
      <c r="B2" s="7">
        <v>1.935</v>
      </c>
      <c r="C2" s="3"/>
      <c r="D2" s="2" t="s">
        <v>21</v>
      </c>
      <c r="E2" s="2" t="s">
        <v>21</v>
      </c>
      <c r="F2" s="2" t="s">
        <v>21</v>
      </c>
      <c r="G2" s="2" t="s">
        <v>21</v>
      </c>
      <c r="H2" s="2" t="s">
        <v>21</v>
      </c>
      <c r="I2" s="2" t="s">
        <v>21</v>
      </c>
      <c r="J2" s="18"/>
      <c r="K2" s="18"/>
    </row>
    <row r="3" spans="1:11" ht="12.75">
      <c r="A3" s="8" t="s">
        <v>5</v>
      </c>
      <c r="B3" s="7">
        <v>2.5</v>
      </c>
      <c r="C3" s="1">
        <f aca="true" t="shared" si="0" ref="C3:C8">$B$2*B3*$C$9</f>
        <v>12.6984375</v>
      </c>
      <c r="D3" s="6">
        <f aca="true" t="shared" si="1" ref="D3:D8">$B$14/C3/60*($B$11*2.54/100+$B$12*$B$13/1000*2)*3.14159*3.6</f>
        <v>23.371852426725724</v>
      </c>
      <c r="E3" s="6">
        <f>$B$15/$C3/60*($B$11*2.54/100+$B$12*$B$13/1000*2)*3.14159*3.6</f>
        <v>98.16178019224806</v>
      </c>
      <c r="F3" s="6">
        <f aca="true" t="shared" si="2" ref="F3:F8">$B$18/$C3/60*($B$11*2.54/100+$B$12*$B$13/1000*2)*3.14159*3.6</f>
        <v>88.81303922155776</v>
      </c>
      <c r="G3" s="6">
        <v>0</v>
      </c>
      <c r="H3" s="6">
        <f aca="true" t="shared" si="3" ref="H3:H8">$B$17/$C3/60*($B$11*2.54/100+$B$12*$B$13/1000*2)*3.14159*3.6</f>
        <v>79.46429825086747</v>
      </c>
      <c r="I3" s="6">
        <f aca="true" t="shared" si="4" ref="I3:I8">H3-G3</f>
        <v>79.46429825086747</v>
      </c>
      <c r="J3" s="19"/>
      <c r="K3" s="19"/>
    </row>
    <row r="4" spans="1:11" ht="12.75">
      <c r="A4" s="8" t="s">
        <v>6</v>
      </c>
      <c r="B4" s="7">
        <v>1.75</v>
      </c>
      <c r="C4" s="1">
        <f t="shared" si="0"/>
        <v>8.88890625</v>
      </c>
      <c r="D4" s="6">
        <f t="shared" si="1"/>
        <v>33.388360609608185</v>
      </c>
      <c r="E4" s="6">
        <f>$B$15/C4/60*($B$11*2.54/100+$B$12*$B$13/1000*2)*3.14159*3.6</f>
        <v>140.23111456035437</v>
      </c>
      <c r="F4" s="6">
        <f t="shared" si="2"/>
        <v>126.87577031651114</v>
      </c>
      <c r="G4" s="6">
        <f>$B$16/$C4/60*($B$11*2.54/100+$B$12*$B$13/1000*2)*3.14159*3.6</f>
        <v>53.4213769753731</v>
      </c>
      <c r="H4" s="6">
        <f t="shared" si="3"/>
        <v>113.52042607266785</v>
      </c>
      <c r="I4" s="6">
        <f t="shared" si="4"/>
        <v>60.099049097294746</v>
      </c>
      <c r="J4" s="19"/>
      <c r="K4" s="19"/>
    </row>
    <row r="5" spans="1:11" ht="12.75">
      <c r="A5" s="8" t="s">
        <v>7</v>
      </c>
      <c r="B5" s="7">
        <v>1.368</v>
      </c>
      <c r="C5" s="1">
        <f t="shared" si="0"/>
        <v>6.9485850000000005</v>
      </c>
      <c r="D5" s="6">
        <f t="shared" si="1"/>
        <v>42.71171861609234</v>
      </c>
      <c r="E5" s="6">
        <f>$B$15/C5/60*($B$11*2.54/100+$B$12*$B$13/1000*2)*3.14159*3.6</f>
        <v>179.38921818758783</v>
      </c>
      <c r="F5" s="6">
        <f t="shared" si="2"/>
        <v>162.3045307411509</v>
      </c>
      <c r="G5" s="6">
        <f>$B$16/$C5/60*($B$11*2.54/100+$B$12*$B$13/1000*2)*3.14159*3.6</f>
        <v>68.33874978574774</v>
      </c>
      <c r="H5" s="6">
        <f t="shared" si="3"/>
        <v>145.21984329471397</v>
      </c>
      <c r="I5" s="6">
        <f t="shared" si="4"/>
        <v>76.88109350896623</v>
      </c>
      <c r="J5" s="19"/>
      <c r="K5" s="19"/>
    </row>
    <row r="6" spans="1:11" ht="12.75">
      <c r="A6" s="8" t="s">
        <v>8</v>
      </c>
      <c r="B6" s="7">
        <v>1.09</v>
      </c>
      <c r="C6" s="1">
        <f t="shared" si="0"/>
        <v>5.53651875</v>
      </c>
      <c r="D6" s="6">
        <f t="shared" si="1"/>
        <v>53.60516611634342</v>
      </c>
      <c r="E6" s="6">
        <f>$B$15/C6/60*($B$11*2.54/100+$B$12*$B$13/1000*2)*3.14159*3.6</f>
        <v>225.14169768864235</v>
      </c>
      <c r="F6" s="6">
        <f t="shared" si="2"/>
        <v>203.69963124210497</v>
      </c>
      <c r="G6" s="6">
        <f>$B$16/$C6/60*($B$11*2.54/100+$B$12*$B$13/1000*2)*3.14159*3.6</f>
        <v>85.76826578614947</v>
      </c>
      <c r="H6" s="6">
        <f t="shared" si="3"/>
        <v>182.2575647955676</v>
      </c>
      <c r="I6" s="6">
        <f t="shared" si="4"/>
        <v>96.48929900941812</v>
      </c>
      <c r="J6" s="19"/>
      <c r="K6" s="19"/>
    </row>
    <row r="7" spans="1:11" ht="12.75">
      <c r="A7" s="8" t="s">
        <v>9</v>
      </c>
      <c r="B7" s="7">
        <v>0.956</v>
      </c>
      <c r="C7" s="1">
        <f t="shared" si="0"/>
        <v>4.8558825</v>
      </c>
      <c r="D7" s="6">
        <f t="shared" si="1"/>
        <v>61.11886094855056</v>
      </c>
      <c r="E7" s="6">
        <f>$B$15/C7/60*($B$11*2.54/100+$B$12*$B$13/1000*2)*3.14159*3.6</f>
        <v>256.6992159839123</v>
      </c>
      <c r="F7" s="6">
        <f t="shared" si="2"/>
        <v>232.2516716044921</v>
      </c>
      <c r="G7" s="6">
        <f>$B$16/$C7/60*($B$11*2.54/100+$B$12*$B$13/1000*2)*3.14159*3.6</f>
        <v>97.79017751768089</v>
      </c>
      <c r="H7" s="6">
        <f t="shared" si="3"/>
        <v>207.80412722507185</v>
      </c>
      <c r="I7" s="6">
        <f t="shared" si="4"/>
        <v>110.01394970739096</v>
      </c>
      <c r="J7" s="19"/>
      <c r="K7" s="19"/>
    </row>
    <row r="8" spans="1:11" ht="12.75">
      <c r="A8" s="8" t="s">
        <v>10</v>
      </c>
      <c r="B8" s="7">
        <v>0.851</v>
      </c>
      <c r="C8" s="1">
        <f t="shared" si="0"/>
        <v>4.322548125</v>
      </c>
      <c r="D8" s="6">
        <f t="shared" si="1"/>
        <v>68.6599660009569</v>
      </c>
      <c r="E8" s="16">
        <f>$B$15/C8/60*($B$11*2.54/100+$B$12*$B$13/1000*2)*3.14159*3.6</f>
        <v>288.37185720401897</v>
      </c>
      <c r="F8" s="16">
        <f t="shared" si="2"/>
        <v>260.9078708036363</v>
      </c>
      <c r="G8" s="6">
        <f>$B$16/$C8/60*($B$11*2.54/100+$B$12*$B$13/1000*2)*3.14159*3.6</f>
        <v>109.85594560153103</v>
      </c>
      <c r="H8" s="6">
        <f t="shared" si="3"/>
        <v>233.4438844032535</v>
      </c>
      <c r="I8" s="6">
        <f t="shared" si="4"/>
        <v>123.58793880172246</v>
      </c>
      <c r="J8" s="19"/>
      <c r="K8" s="19"/>
    </row>
    <row r="9" spans="1:3" ht="13.5" thickBot="1">
      <c r="A9" s="8" t="s">
        <v>11</v>
      </c>
      <c r="B9" s="12">
        <v>16</v>
      </c>
      <c r="C9" s="4">
        <f>B10/B9</f>
        <v>2.625</v>
      </c>
    </row>
    <row r="10" spans="1:2" ht="12.75">
      <c r="A10" s="8" t="s">
        <v>12</v>
      </c>
      <c r="B10" s="12">
        <v>42</v>
      </c>
    </row>
    <row r="11" spans="1:2" ht="12.75">
      <c r="A11" s="8" t="s">
        <v>13</v>
      </c>
      <c r="B11" s="13">
        <v>17</v>
      </c>
    </row>
    <row r="12" spans="1:2" ht="12.75">
      <c r="A12" s="8" t="s">
        <v>14</v>
      </c>
      <c r="B12" s="12">
        <v>180</v>
      </c>
    </row>
    <row r="13" spans="1:2" ht="12.75">
      <c r="A13" s="8" t="s">
        <v>15</v>
      </c>
      <c r="B13" s="11">
        <v>0.55</v>
      </c>
    </row>
    <row r="14" spans="1:2" ht="12.75">
      <c r="A14" s="8" t="s">
        <v>16</v>
      </c>
      <c r="B14" s="12">
        <v>2500</v>
      </c>
    </row>
    <row r="15" spans="1:2" ht="12.75">
      <c r="A15" s="8" t="s">
        <v>17</v>
      </c>
      <c r="B15" s="12">
        <v>10500</v>
      </c>
    </row>
    <row r="16" spans="1:2" ht="12.75">
      <c r="A16" s="8" t="s">
        <v>18</v>
      </c>
      <c r="B16" s="12">
        <v>4000</v>
      </c>
    </row>
    <row r="17" spans="1:2" ht="12.75">
      <c r="A17" s="8" t="s">
        <v>19</v>
      </c>
      <c r="B17" s="12">
        <v>8500</v>
      </c>
    </row>
    <row r="18" spans="1:2" ht="12.75">
      <c r="A18" s="8" t="s">
        <v>20</v>
      </c>
      <c r="B18" s="12">
        <v>9500</v>
      </c>
    </row>
    <row r="19" spans="1:2" ht="12.75">
      <c r="A19" s="14"/>
      <c r="B19" s="15"/>
    </row>
    <row r="20" spans="1:2" ht="12.75">
      <c r="A20" s="14"/>
      <c r="B20" s="15"/>
    </row>
    <row r="21" spans="1:2" ht="12.75">
      <c r="A21" s="20" t="s">
        <v>32</v>
      </c>
      <c r="B21" s="15"/>
    </row>
    <row r="22" spans="1:2" ht="12.75">
      <c r="A22" s="21" t="s">
        <v>33</v>
      </c>
      <c r="B22" s="15"/>
    </row>
    <row r="23" spans="1:2" ht="12.75">
      <c r="A23" s="14"/>
      <c r="B23" s="15"/>
    </row>
    <row r="24" spans="1:2" ht="12.75">
      <c r="A24" s="14"/>
      <c r="B24" s="15"/>
    </row>
    <row r="25" spans="1:2" ht="12.75">
      <c r="A25" s="14"/>
      <c r="B25" s="15"/>
    </row>
    <row r="26" spans="1:2" ht="12.75">
      <c r="A26" s="14"/>
      <c r="B26" s="15"/>
    </row>
    <row r="27" spans="1:2" ht="12.75">
      <c r="A27" s="14"/>
      <c r="B27" s="15"/>
    </row>
    <row r="28" spans="1:7" ht="12.75">
      <c r="A28" s="8" t="s">
        <v>28</v>
      </c>
      <c r="B28" s="8" t="s">
        <v>22</v>
      </c>
      <c r="C28" s="8" t="s">
        <v>23</v>
      </c>
      <c r="D28" s="8" t="s">
        <v>24</v>
      </c>
      <c r="E28" s="8" t="s">
        <v>25</v>
      </c>
      <c r="F28" s="8" t="s">
        <v>26</v>
      </c>
      <c r="G28" s="8" t="s">
        <v>27</v>
      </c>
    </row>
    <row r="29" spans="1:7" ht="12.75">
      <c r="A29" s="8">
        <v>3000</v>
      </c>
      <c r="B29" s="5">
        <f>D3</f>
        <v>23.371852426725724</v>
      </c>
      <c r="C29" s="5">
        <f>D4</f>
        <v>33.388360609608185</v>
      </c>
      <c r="D29" s="5">
        <f>D5</f>
        <v>42.71171861609234</v>
      </c>
      <c r="E29" s="5">
        <f>D6</f>
        <v>53.60516611634342</v>
      </c>
      <c r="F29" s="5">
        <f>D7</f>
        <v>61.11886094855056</v>
      </c>
      <c r="G29" s="5">
        <f>D8</f>
        <v>68.6599660009569</v>
      </c>
    </row>
    <row r="30" spans="1:7" ht="12.75">
      <c r="A30" s="8">
        <v>3500</v>
      </c>
      <c r="B30" s="5">
        <f>B29+($B$44-$B$29)/($A$44-$A$29)*(A30-A29)</f>
        <v>28.35784761109388</v>
      </c>
      <c r="C30" s="5">
        <f>C29+($C$44-$C$29)/($A$44-$A$29)*($A30-$A29)</f>
        <v>40.51121087299126</v>
      </c>
      <c r="D30" s="5">
        <f aca="true" t="shared" si="5" ref="D30:G43">D29+(D$44-D$29)/($A$44-$A$29)*($A30-$A29)</f>
        <v>51.823551920858705</v>
      </c>
      <c r="E30" s="5">
        <f t="shared" si="5"/>
        <v>65.04093488783002</v>
      </c>
      <c r="F30" s="5">
        <f t="shared" si="5"/>
        <v>74.15755128424135</v>
      </c>
      <c r="G30" s="5">
        <f t="shared" si="5"/>
        <v>83.30742541449438</v>
      </c>
    </row>
    <row r="31" spans="1:7" ht="12.75">
      <c r="A31" s="8">
        <v>4000</v>
      </c>
      <c r="B31" s="5">
        <f aca="true" t="shared" si="6" ref="B31:B43">B30+($B$44-$B$29)/($A$44-$A$29)*(A31-A30)</f>
        <v>33.34384279546204</v>
      </c>
      <c r="C31" s="5">
        <f aca="true" t="shared" si="7" ref="C31:C43">C30+($C$44-$C$29)/($A$44-$A$29)*($A31-$A30)</f>
        <v>47.63406113637434</v>
      </c>
      <c r="D31" s="5">
        <f t="shared" si="5"/>
        <v>60.93538522562507</v>
      </c>
      <c r="E31" s="5">
        <f t="shared" si="5"/>
        <v>76.47670365931661</v>
      </c>
      <c r="F31" s="5">
        <f t="shared" si="5"/>
        <v>87.19624161993214</v>
      </c>
      <c r="G31" s="5">
        <f t="shared" si="5"/>
        <v>97.95488482803185</v>
      </c>
    </row>
    <row r="32" spans="1:7" ht="12.75">
      <c r="A32" s="8">
        <v>4500</v>
      </c>
      <c r="B32" s="5">
        <f t="shared" si="6"/>
        <v>38.329837979830195</v>
      </c>
      <c r="C32" s="5">
        <f t="shared" si="7"/>
        <v>54.75691139975742</v>
      </c>
      <c r="D32" s="5">
        <f t="shared" si="5"/>
        <v>70.04721853039143</v>
      </c>
      <c r="E32" s="5">
        <f t="shared" si="5"/>
        <v>87.9124724308032</v>
      </c>
      <c r="F32" s="5">
        <f t="shared" si="5"/>
        <v>100.23493195562293</v>
      </c>
      <c r="G32" s="5">
        <f t="shared" si="5"/>
        <v>112.60234424156933</v>
      </c>
    </row>
    <row r="33" spans="1:7" ht="12.75">
      <c r="A33" s="8">
        <v>5000</v>
      </c>
      <c r="B33" s="5">
        <f t="shared" si="6"/>
        <v>43.31583316419835</v>
      </c>
      <c r="C33" s="5">
        <f t="shared" si="7"/>
        <v>61.8797616631405</v>
      </c>
      <c r="D33" s="5">
        <f t="shared" si="5"/>
        <v>79.1590518351578</v>
      </c>
      <c r="E33" s="5">
        <f t="shared" si="5"/>
        <v>99.3482412022898</v>
      </c>
      <c r="F33" s="5">
        <f t="shared" si="5"/>
        <v>113.27362229131371</v>
      </c>
      <c r="G33" s="5">
        <f t="shared" si="5"/>
        <v>127.2498036551068</v>
      </c>
    </row>
    <row r="34" spans="1:7" ht="12.75">
      <c r="A34" s="8">
        <v>5500</v>
      </c>
      <c r="B34" s="5">
        <f t="shared" si="6"/>
        <v>48.30182834856651</v>
      </c>
      <c r="C34" s="5">
        <f t="shared" si="7"/>
        <v>69.00261192652358</v>
      </c>
      <c r="D34" s="5">
        <f t="shared" si="5"/>
        <v>88.27088513992416</v>
      </c>
      <c r="E34" s="5">
        <f t="shared" si="5"/>
        <v>110.78400997377639</v>
      </c>
      <c r="F34" s="5">
        <f t="shared" si="5"/>
        <v>126.3123126270045</v>
      </c>
      <c r="G34" s="5">
        <f t="shared" si="5"/>
        <v>141.89726306864426</v>
      </c>
    </row>
    <row r="35" spans="1:7" ht="12.75">
      <c r="A35" s="8">
        <v>6000</v>
      </c>
      <c r="B35" s="5">
        <f t="shared" si="6"/>
        <v>53.28782353293467</v>
      </c>
      <c r="C35" s="5">
        <f t="shared" si="7"/>
        <v>76.12546218990667</v>
      </c>
      <c r="D35" s="5">
        <f t="shared" si="5"/>
        <v>97.38271844469052</v>
      </c>
      <c r="E35" s="5">
        <f t="shared" si="5"/>
        <v>122.21977874526299</v>
      </c>
      <c r="F35" s="5">
        <f t="shared" si="5"/>
        <v>139.35100296269528</v>
      </c>
      <c r="G35" s="5">
        <f t="shared" si="5"/>
        <v>156.54472248218173</v>
      </c>
    </row>
    <row r="36" spans="1:7" ht="12.75">
      <c r="A36" s="8">
        <v>6500</v>
      </c>
      <c r="B36" s="5">
        <f t="shared" si="6"/>
        <v>58.273818717302824</v>
      </c>
      <c r="C36" s="5">
        <f t="shared" si="7"/>
        <v>83.24831245328976</v>
      </c>
      <c r="D36" s="5">
        <f t="shared" si="5"/>
        <v>106.49455174945689</v>
      </c>
      <c r="E36" s="5">
        <f t="shared" si="5"/>
        <v>133.65554751674958</v>
      </c>
      <c r="F36" s="5">
        <f t="shared" si="5"/>
        <v>152.38969329838605</v>
      </c>
      <c r="G36" s="5">
        <f t="shared" si="5"/>
        <v>171.1921818957192</v>
      </c>
    </row>
    <row r="37" spans="1:7" ht="12.75">
      <c r="A37" s="8">
        <v>7000</v>
      </c>
      <c r="B37" s="5">
        <f t="shared" si="6"/>
        <v>63.25981390167098</v>
      </c>
      <c r="C37" s="5">
        <f t="shared" si="7"/>
        <v>90.37116271667284</v>
      </c>
      <c r="D37" s="5">
        <f t="shared" si="5"/>
        <v>115.60638505422325</v>
      </c>
      <c r="E37" s="5">
        <f t="shared" si="5"/>
        <v>145.0913162882362</v>
      </c>
      <c r="F37" s="5">
        <f t="shared" si="5"/>
        <v>165.42838363407682</v>
      </c>
      <c r="G37" s="5">
        <f t="shared" si="5"/>
        <v>185.83964130925665</v>
      </c>
    </row>
    <row r="38" spans="1:7" ht="12.75">
      <c r="A38" s="8">
        <v>7500</v>
      </c>
      <c r="B38" s="5">
        <f t="shared" si="6"/>
        <v>68.24580908603913</v>
      </c>
      <c r="C38" s="5">
        <f t="shared" si="7"/>
        <v>97.49401298005593</v>
      </c>
      <c r="D38" s="5">
        <f t="shared" si="5"/>
        <v>124.71821835898962</v>
      </c>
      <c r="E38" s="5">
        <f t="shared" si="5"/>
        <v>156.5270850597228</v>
      </c>
      <c r="F38" s="5">
        <f t="shared" si="5"/>
        <v>178.4670739697676</v>
      </c>
      <c r="G38" s="5">
        <f t="shared" si="5"/>
        <v>200.4871007227941</v>
      </c>
    </row>
    <row r="39" spans="1:7" ht="12.75">
      <c r="A39" s="8">
        <v>8000</v>
      </c>
      <c r="B39" s="5">
        <f t="shared" si="6"/>
        <v>73.23180427040728</v>
      </c>
      <c r="C39" s="5">
        <f t="shared" si="7"/>
        <v>104.61686324343901</v>
      </c>
      <c r="D39" s="5">
        <f t="shared" si="5"/>
        <v>133.830051663756</v>
      </c>
      <c r="E39" s="5">
        <f t="shared" si="5"/>
        <v>167.9628538312094</v>
      </c>
      <c r="F39" s="5">
        <f t="shared" si="5"/>
        <v>191.50576430545837</v>
      </c>
      <c r="G39" s="5">
        <f t="shared" si="5"/>
        <v>215.13456013633157</v>
      </c>
    </row>
    <row r="40" spans="1:7" ht="12.75">
      <c r="A40" s="8">
        <v>8500</v>
      </c>
      <c r="B40" s="5">
        <f t="shared" si="6"/>
        <v>78.21779945477543</v>
      </c>
      <c r="C40" s="5">
        <f t="shared" si="7"/>
        <v>111.7397135068221</v>
      </c>
      <c r="D40" s="5">
        <f t="shared" si="5"/>
        <v>142.94188496852237</v>
      </c>
      <c r="E40" s="5">
        <f t="shared" si="5"/>
        <v>179.398622602696</v>
      </c>
      <c r="F40" s="5">
        <f t="shared" si="5"/>
        <v>204.54445464114914</v>
      </c>
      <c r="G40" s="5">
        <f t="shared" si="5"/>
        <v>229.78201954986903</v>
      </c>
    </row>
    <row r="41" spans="1:7" ht="12.75">
      <c r="A41" s="8">
        <v>9000</v>
      </c>
      <c r="B41" s="5">
        <f t="shared" si="6"/>
        <v>83.20379463914358</v>
      </c>
      <c r="C41" s="5">
        <f t="shared" si="7"/>
        <v>118.86256377020518</v>
      </c>
      <c r="D41" s="5">
        <f t="shared" si="5"/>
        <v>152.05371827328875</v>
      </c>
      <c r="E41" s="5">
        <f t="shared" si="5"/>
        <v>190.83439137418262</v>
      </c>
      <c r="F41" s="5">
        <f t="shared" si="5"/>
        <v>217.58314497683992</v>
      </c>
      <c r="G41" s="5">
        <f t="shared" si="5"/>
        <v>244.4294789634065</v>
      </c>
    </row>
    <row r="42" spans="1:7" ht="12.75">
      <c r="A42" s="8">
        <v>9500</v>
      </c>
      <c r="B42" s="5">
        <f t="shared" si="6"/>
        <v>88.18978982351173</v>
      </c>
      <c r="C42" s="5">
        <f t="shared" si="7"/>
        <v>125.98541403358827</v>
      </c>
      <c r="D42" s="5">
        <f t="shared" si="5"/>
        <v>161.16555157805513</v>
      </c>
      <c r="E42" s="5">
        <f t="shared" si="5"/>
        <v>202.27016014566922</v>
      </c>
      <c r="F42" s="5">
        <f t="shared" si="5"/>
        <v>230.6218353125307</v>
      </c>
      <c r="G42" s="5">
        <f t="shared" si="5"/>
        <v>259.076938376944</v>
      </c>
    </row>
    <row r="43" spans="1:7" ht="12.75">
      <c r="A43" s="8">
        <v>10000</v>
      </c>
      <c r="B43" s="5">
        <f t="shared" si="6"/>
        <v>93.17578500787988</v>
      </c>
      <c r="C43" s="5">
        <f t="shared" si="7"/>
        <v>133.10826429697136</v>
      </c>
      <c r="D43" s="5">
        <f t="shared" si="5"/>
        <v>170.2773848828215</v>
      </c>
      <c r="E43" s="5">
        <f t="shared" si="5"/>
        <v>213.70592891715583</v>
      </c>
      <c r="F43" s="5">
        <f t="shared" si="5"/>
        <v>243.66052564822147</v>
      </c>
      <c r="G43" s="5">
        <f t="shared" si="5"/>
        <v>273.7243977904815</v>
      </c>
    </row>
    <row r="44" spans="1:7" ht="12.75">
      <c r="A44" s="8">
        <v>10500</v>
      </c>
      <c r="B44" s="5">
        <f>E3</f>
        <v>98.16178019224806</v>
      </c>
      <c r="C44" s="5">
        <f>E4</f>
        <v>140.23111456035437</v>
      </c>
      <c r="D44" s="5">
        <f>E5</f>
        <v>179.38921818758783</v>
      </c>
      <c r="E44" s="5">
        <f>E6</f>
        <v>225.14169768864235</v>
      </c>
      <c r="F44" s="5">
        <f>E7</f>
        <v>256.6992159839123</v>
      </c>
      <c r="G44" s="5">
        <f>E8</f>
        <v>288.37185720401897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COFATHEC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Mélou</dc:creator>
  <cp:keywords/>
  <dc:description/>
  <cp:lastModifiedBy>z</cp:lastModifiedBy>
  <dcterms:created xsi:type="dcterms:W3CDTF">2002-03-26T11:36:33Z</dcterms:created>
  <dcterms:modified xsi:type="dcterms:W3CDTF">2003-01-22T16:13:52Z</dcterms:modified>
  <cp:category/>
  <cp:version/>
  <cp:contentType/>
  <cp:contentStatus/>
</cp:coreProperties>
</file>